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kandikon-my.sharepoint.com/personal/jonatan_chauca_skandikon_se/Documents/Valcentralen/Statistik 2026/FTP/Q3/"/>
    </mc:Choice>
  </mc:AlternateContent>
  <xr:revisionPtr revIDLastSave="0" documentId="8_{CAE3F083-F7D6-4686-81A3-B11B0ECC889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FTP1 premier Q3" sheetId="1" r:id="rId1"/>
    <sheet name="FTPK premier Q3" sheetId="2" r:id="rId2"/>
    <sheet name="Fördelning trad &amp; fond" sheetId="3" r:id="rId3"/>
    <sheet name="Kvartalsutveckling" sheetId="4" r:id="rId4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" i="4" l="1"/>
  <c r="C10" i="4"/>
  <c r="B10" i="4"/>
  <c r="F9" i="4"/>
  <c r="E9" i="4"/>
  <c r="F8" i="4"/>
  <c r="E8" i="4"/>
  <c r="D6" i="4"/>
  <c r="C6" i="4"/>
  <c r="C12" i="4" s="1"/>
  <c r="B6" i="4"/>
  <c r="F5" i="4"/>
  <c r="E5" i="4"/>
  <c r="F4" i="4"/>
  <c r="E4" i="4"/>
  <c r="E6" i="4" s="1"/>
  <c r="E19" i="2"/>
  <c r="E9" i="2"/>
  <c r="E19" i="1"/>
  <c r="D16" i="3"/>
  <c r="D14" i="3"/>
  <c r="E9" i="1"/>
  <c r="D6" i="3"/>
  <c r="D12" i="4" l="1"/>
  <c r="E20" i="2"/>
  <c r="F10" i="4"/>
  <c r="E10" i="4"/>
  <c r="E12" i="4" s="1"/>
  <c r="B12" i="4"/>
  <c r="F6" i="4"/>
  <c r="D7" i="3"/>
  <c r="E20" i="1"/>
  <c r="D15" i="3"/>
  <c r="C9" i="3"/>
  <c r="D17" i="3"/>
  <c r="D13" i="3"/>
  <c r="F12" i="4"/>
  <c r="D19" i="1" l="1"/>
  <c r="D19" i="2"/>
  <c r="D18" i="3"/>
  <c r="D9" i="1"/>
  <c r="D8" i="3"/>
  <c r="D9" i="2"/>
  <c r="D20" i="2" l="1"/>
  <c r="D20" i="1"/>
  <c r="B19" i="3"/>
  <c r="C19" i="3"/>
  <c r="C20" i="3" s="1"/>
  <c r="D12" i="3"/>
  <c r="D19" i="3" s="1"/>
  <c r="D5" i="3"/>
  <c r="D9" i="3" s="1"/>
  <c r="B9" i="3"/>
  <c r="B20" i="3" l="1"/>
  <c r="D20" i="3"/>
  <c r="E19" i="3" l="1"/>
  <c r="E17" i="3"/>
  <c r="E15" i="3"/>
  <c r="E13" i="3"/>
  <c r="E9" i="3"/>
  <c r="E7" i="3"/>
  <c r="E5" i="3"/>
  <c r="E20" i="3"/>
  <c r="E18" i="3"/>
  <c r="E16" i="3"/>
  <c r="E14" i="3"/>
  <c r="E12" i="3"/>
  <c r="E8" i="3"/>
  <c r="E6" i="3"/>
</calcChain>
</file>

<file path=xl/sharedStrings.xml><?xml version="1.0" encoding="utf-8"?>
<sst xmlns="http://schemas.openxmlformats.org/spreadsheetml/2006/main" count="126" uniqueCount="57">
  <si>
    <t>Förmedlade premier FTP1 – Q3 2026</t>
  </si>
  <si>
    <t>Organisations-nummer</t>
  </si>
  <si>
    <t>Livbolagsnamn</t>
  </si>
  <si>
    <t>Typ</t>
  </si>
  <si>
    <t>Ackumulerat per Q3 (kr)</t>
  </si>
  <si>
    <t>Premiebelopp Q3 (kr)</t>
  </si>
  <si>
    <t>Förändring mot Q2</t>
  </si>
  <si>
    <t>Traditionell försäkring</t>
  </si>
  <si>
    <t>502014-6865</t>
  </si>
  <si>
    <t>Alecta (Trad)</t>
  </si>
  <si>
    <t>Trad</t>
  </si>
  <si>
    <t>Alecta Passivt val (Trad)</t>
  </si>
  <si>
    <t>502033-2259</t>
  </si>
  <si>
    <t>AMF Pension (Trad)</t>
  </si>
  <si>
    <t>516406-0948</t>
  </si>
  <si>
    <t>Skandia Liv (Trad)</t>
  </si>
  <si>
    <t>Totalt trad</t>
  </si>
  <si>
    <t>Fondförsäkring</t>
  </si>
  <si>
    <t>AMF Pension (Fond)</t>
  </si>
  <si>
    <t>Fond</t>
  </si>
  <si>
    <t>516401-6643</t>
  </si>
  <si>
    <t>Futur (Fond)</t>
  </si>
  <si>
    <t>516401-8284</t>
  </si>
  <si>
    <t>Handelsbanken Liv (Fond)</t>
  </si>
  <si>
    <t>516401-8219</t>
  </si>
  <si>
    <t>Länsförsäkringar Fondliv (Fond)</t>
  </si>
  <si>
    <t>516401-8243</t>
  </si>
  <si>
    <t>SEB Pension och Försäkring (Fond)</t>
  </si>
  <si>
    <t>502017-3083</t>
  </si>
  <si>
    <t>Skandia Link (Fond)</t>
  </si>
  <si>
    <t>516401-8292</t>
  </si>
  <si>
    <t>Swedbank Försäkring (Fond)</t>
  </si>
  <si>
    <t>Totalt fond</t>
  </si>
  <si>
    <t>Totalt FTP1 Q3 2026</t>
  </si>
  <si>
    <t>Förmedlade premier FTPK (FTP2) – Q3 2026</t>
  </si>
  <si>
    <t>Totalt FTPK (FTP2) Q3 2026</t>
  </si>
  <si>
    <t>Förmedlade premier Q3 2026 – fördelning trad och fond</t>
  </si>
  <si>
    <t>Livbolag</t>
  </si>
  <si>
    <t>FTP1 (kr)</t>
  </si>
  <si>
    <t>FTPK (FTP2) (kr)</t>
  </si>
  <si>
    <t>Totalt Q3 (kr)</t>
  </si>
  <si>
    <t>Andel av total</t>
  </si>
  <si>
    <t>Totalt Q3 2026</t>
  </si>
  <si>
    <t>Förmedlade premier 2026 – utveckling per kvartal</t>
  </si>
  <si>
    <t>Produkt / förvaltning</t>
  </si>
  <si>
    <t>Q1 2026 (kr)</t>
  </si>
  <si>
    <t>Q2 2026 (kr)</t>
  </si>
  <si>
    <t>Q3 2026 (kr)</t>
  </si>
  <si>
    <t>Hittills 2026 (kr)</t>
  </si>
  <si>
    <t>Q3 mot Q2</t>
  </si>
  <si>
    <t>FTP1 – trad</t>
  </si>
  <si>
    <t>FTP1 – fond</t>
  </si>
  <si>
    <t>Totalt FTP1</t>
  </si>
  <si>
    <t>FTPK (FTP2) – trad</t>
  </si>
  <si>
    <t>FTPK (FTP2) – fond</t>
  </si>
  <si>
    <t>Totalt FTPK (FTP2)</t>
  </si>
  <si>
    <t>Totalt FTP1 och FTPK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</si>
</sst>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1"/>
    </font>
    <font>
      <b/>
      <sz val="16"/>
      <color rgb="FF0E014D"/>
      <name val="Arial"/>
      <charset val="1"/>
    </font>
    <font>
      <b/>
      <sz val="10"/>
      <color rgb="FFFFFFFF"/>
      <name val="Arial"/>
      <charset val="1"/>
    </font>
    <font>
      <b/>
      <sz val="10"/>
      <color rgb="FF0E014D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E014D"/>
        <bgColor rgb="FF000080"/>
      </patternFill>
    </fill>
    <fill>
      <patternFill patternType="solid">
        <fgColor rgb="FFD0D8F0"/>
        <bgColor rgb="FFD9D9D9"/>
      </patternFill>
    </fill>
    <fill>
      <patternFill patternType="solid">
        <fgColor rgb="FFF4F6FB"/>
        <bgColor rgb="FFFFFFFF"/>
      </patternFill>
    </fill>
    <fill>
      <patternFill patternType="solid">
        <fgColor rgb="FFC9C9E0"/>
        <bgColor rgb="FFD0D8F0"/>
      </patternFill>
    </fill>
  </fills>
  <borders count="5">
    <border>
      <left/>
      <right/>
      <top/>
      <bottom/>
      <diagonal/>
    </border>
    <border>
      <left/>
      <right/>
      <top style="medium">
        <color rgb="FF07F58A"/>
      </top>
      <bottom/>
      <diagonal/>
    </border>
    <border>
      <left/>
      <right/>
      <top/>
      <bottom style="thin">
        <color rgb="FF0E014D"/>
      </bottom>
      <diagonal/>
    </border>
    <border>
      <left/>
      <right/>
      <top/>
      <bottom style="thin">
        <color rgb="FFD0D8F0"/>
      </bottom>
      <diagonal/>
    </border>
    <border>
      <left/>
      <right/>
      <top style="medium">
        <color rgb="FF0E014D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3" borderId="2" xfId="0" applyFont="1" applyFill="1" applyBorder="1" applyAlignment="1">
      <alignment horizontal="left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3" fontId="4" fillId="0" borderId="3" xfId="0" applyNumberFormat="1" applyFont="1" applyBorder="1" applyAlignment="1">
      <alignment horizontal="left"/>
    </xf>
    <xf numFmtId="3" fontId="5" fillId="0" borderId="3" xfId="0" applyNumberFormat="1" applyFont="1" applyBorder="1"/>
    <xf numFmtId="3" fontId="4" fillId="0" borderId="3" xfId="0" applyNumberFormat="1" applyFont="1" applyBorder="1"/>
    <xf numFmtId="164" fontId="4" fillId="0" borderId="3" xfId="0" applyNumberFormat="1" applyFont="1" applyBorder="1"/>
    <xf numFmtId="3" fontId="4" fillId="4" borderId="3" xfId="0" applyNumberFormat="1" applyFont="1" applyFill="1" applyBorder="1" applyAlignment="1">
      <alignment horizontal="left"/>
    </xf>
    <xf numFmtId="3" fontId="5" fillId="4" borderId="3" xfId="0" applyNumberFormat="1" applyFont="1" applyFill="1" applyBorder="1"/>
    <xf numFmtId="3" fontId="4" fillId="4" borderId="3" xfId="0" applyNumberFormat="1" applyFont="1" applyFill="1" applyBorder="1"/>
    <xf numFmtId="164" fontId="4" fillId="4" borderId="3" xfId="0" applyNumberFormat="1" applyFont="1" applyFill="1" applyBorder="1"/>
    <xf numFmtId="3" fontId="3" fillId="5" borderId="4" xfId="0" applyNumberFormat="1" applyFont="1" applyFill="1" applyBorder="1" applyAlignment="1">
      <alignment horizontal="left"/>
    </xf>
    <xf numFmtId="3" fontId="3" fillId="5" borderId="4" xfId="0" applyNumberFormat="1" applyFont="1" applyFill="1" applyBorder="1"/>
    <xf numFmtId="164" fontId="3" fillId="5" borderId="4" xfId="0" applyNumberFormat="1" applyFont="1" applyFill="1" applyBorder="1"/>
    <xf numFmtId="0" fontId="0" fillId="0" borderId="0" xfId="0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3" fontId="2" fillId="2" borderId="4" xfId="0" applyNumberFormat="1" applyFont="1" applyFill="1" applyBorder="1"/>
    <xf numFmtId="164" fontId="2" fillId="2" borderId="4" xfId="0" applyNumberFormat="1" applyFont="1" applyFill="1" applyBorder="1"/>
    <xf numFmtId="0" fontId="3" fillId="3" borderId="2" xfId="0" applyFont="1" applyFill="1" applyBorder="1"/>
    <xf numFmtId="3" fontId="6" fillId="0" borderId="3" xfId="0" applyNumberFormat="1" applyFont="1" applyBorder="1"/>
    <xf numFmtId="3" fontId="6" fillId="4" borderId="3" xfId="0" applyNumberFormat="1" applyFont="1" applyFill="1" applyBorder="1"/>
    <xf numFmtId="3" fontId="7" fillId="0" borderId="3" xfId="0" applyNumberFormat="1" applyFont="1" applyBorder="1"/>
    <xf numFmtId="3" fontId="7" fillId="4" borderId="3" xfId="0" applyNumberFormat="1" applyFont="1" applyFill="1" applyBorder="1"/>
  </cellXfs>
  <cellStyles count="1">
    <cellStyle name="Normal" xfId="0" builtinId="0"/>
  </cellStyles>
  <dxfs count="6"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7F58A"/>
      <rgbColor rgb="FF800000"/>
      <rgbColor rgb="FF008000"/>
      <rgbColor rgb="FF0E014D"/>
      <rgbColor rgb="FF808000"/>
      <rgbColor rgb="FF800080"/>
      <rgbColor rgb="FF0B7A4B"/>
      <rgbColor rgb="FFD9D9D9"/>
      <rgbColor rgb="FF878787"/>
      <rgbColor rgb="FF9999FF"/>
      <rgbColor rgb="FF993366"/>
      <rgbColor rgb="FFF4F6FB"/>
      <rgbColor rgb="FFD0D8F0"/>
      <rgbColor rgb="FF660066"/>
      <rgbColor rgb="FFFF8080"/>
      <rgbColor rgb="FF0066CC"/>
      <rgbColor rgb="FFC9C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sv-SE" sz="1800" b="1" strike="noStrike" spc="-1">
                <a:solidFill>
                  <a:srgbClr val="000000"/>
                </a:solidFill>
                <a:latin typeface="Calibri"/>
              </a:rPr>
              <a:t>Förmedlade premier per kvartal (kr)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Kvartalsutveckling!$A$6</c:f>
              <c:strCache>
                <c:ptCount val="1"/>
                <c:pt idx="0">
                  <c:v>Totalt FTP1</c:v>
                </c:pt>
              </c:strCache>
            </c:strRef>
          </c:tx>
          <c:spPr>
            <a:solidFill>
              <a:srgbClr val="0E014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Kvartalsutveckling!$B$3:$D$3</c:f>
              <c:strCache>
                <c:ptCount val="3"/>
                <c:pt idx="0">
                  <c:v>Q1 2026 (kr)</c:v>
                </c:pt>
                <c:pt idx="1">
                  <c:v>Q2 2026 (kr)</c:v>
                </c:pt>
                <c:pt idx="2">
                  <c:v>Q3 2026 (kr)</c:v>
                </c:pt>
              </c:strCache>
            </c:strRef>
          </c:cat>
          <c:val>
            <c:numRef>
              <c:f>Kvartalsutveckling!$B$6:$D$6</c:f>
              <c:numCache>
                <c:formatCode>#,##0</c:formatCode>
                <c:ptCount val="3"/>
                <c:pt idx="0">
                  <c:v>290526878</c:v>
                </c:pt>
                <c:pt idx="1">
                  <c:v>335261902</c:v>
                </c:pt>
                <c:pt idx="2">
                  <c:v>345184380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89-42F4-A597-C9A22BFEB783}"/>
            </c:ext>
          </c:extLst>
        </c:ser>
        <c:ser>
          <c:idx val="1"/>
          <c:order val="1"/>
          <c:tx>
            <c:strRef>
              <c:f>Kvartalsutveckling!$A$10</c:f>
              <c:strCache>
                <c:ptCount val="1"/>
                <c:pt idx="0">
                  <c:v>Totalt FTPK (FTP2)</c:v>
                </c:pt>
              </c:strCache>
            </c:strRef>
          </c:tx>
          <c:spPr>
            <a:solidFill>
              <a:srgbClr val="07F58A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Kvartalsutveckling!$B$3:$D$3</c:f>
              <c:strCache>
                <c:ptCount val="3"/>
                <c:pt idx="0">
                  <c:v>Q1 2026 (kr)</c:v>
                </c:pt>
                <c:pt idx="1">
                  <c:v>Q2 2026 (kr)</c:v>
                </c:pt>
                <c:pt idx="2">
                  <c:v>Q3 2026 (kr)</c:v>
                </c:pt>
              </c:strCache>
            </c:strRef>
          </c:cat>
          <c:val>
            <c:numRef>
              <c:f>Kvartalsutveckling!$B$10:$D$10</c:f>
              <c:numCache>
                <c:formatCode>#,##0</c:formatCode>
                <c:ptCount val="3"/>
                <c:pt idx="0">
                  <c:v>31313606</c:v>
                </c:pt>
                <c:pt idx="1">
                  <c:v>31273208</c:v>
                </c:pt>
                <c:pt idx="2">
                  <c:v>33783777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89-42F4-A597-C9A22BFEB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4430"/>
        <c:axId val="11263749"/>
      </c:barChart>
      <c:catAx>
        <c:axId val="478344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v-SE"/>
          </a:p>
        </c:txPr>
        <c:crossAx val="11263749"/>
        <c:crosses val="autoZero"/>
        <c:auto val="1"/>
        <c:lblAlgn val="ctr"/>
        <c:lblOffset val="100"/>
        <c:noMultiLvlLbl val="0"/>
      </c:catAx>
      <c:valAx>
        <c:axId val="11263749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v-SE"/>
          </a:p>
        </c:txPr>
        <c:crossAx val="4783443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sv-S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4</xdr:col>
      <xdr:colOff>50400</xdr:colOff>
      <xdr:row>28</xdr:row>
      <xdr:rowOff>32760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014D"/>
    <pageSetUpPr fitToPage="1"/>
  </sheetPr>
  <dimension ref="A1:F2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defaultColWidth="8.6328125" defaultRowHeight="14.5" x14ac:dyDescent="0.35"/>
  <cols>
    <col min="1" max="1" width="15" customWidth="1"/>
    <col min="2" max="2" width="34" customWidth="1"/>
    <col min="3" max="3" width="7" customWidth="1"/>
    <col min="4" max="5" width="17" customWidth="1"/>
    <col min="6" max="6" width="12" customWidth="1"/>
  </cols>
  <sheetData>
    <row r="1" spans="1:6" ht="24" customHeight="1" thickBot="1" x14ac:dyDescent="0.45">
      <c r="A1" s="1" t="s">
        <v>0</v>
      </c>
    </row>
    <row r="2" spans="1:6" x14ac:dyDescent="0.35">
      <c r="A2" s="2"/>
      <c r="B2" s="2"/>
      <c r="C2" s="2"/>
      <c r="D2" s="2"/>
      <c r="E2" s="2"/>
      <c r="F2" s="2"/>
    </row>
    <row r="3" spans="1:6" ht="30" customHeight="1" x14ac:dyDescent="0.35">
      <c r="A3" s="3" t="s">
        <v>1</v>
      </c>
      <c r="B3" s="3" t="s">
        <v>2</v>
      </c>
      <c r="C3" s="3" t="s">
        <v>3</v>
      </c>
      <c r="D3" s="4" t="s">
        <v>5</v>
      </c>
      <c r="E3" s="4" t="s">
        <v>4</v>
      </c>
      <c r="F3" s="4" t="s">
        <v>6</v>
      </c>
    </row>
    <row r="4" spans="1:6" x14ac:dyDescent="0.35">
      <c r="A4" s="5" t="s">
        <v>7</v>
      </c>
      <c r="B4" s="6"/>
      <c r="C4" s="7"/>
      <c r="D4" s="6"/>
      <c r="E4" s="6"/>
      <c r="F4" s="6"/>
    </row>
    <row r="5" spans="1:6" x14ac:dyDescent="0.35">
      <c r="A5" s="8" t="s">
        <v>8</v>
      </c>
      <c r="B5" s="9" t="s">
        <v>9</v>
      </c>
      <c r="C5" s="8" t="s">
        <v>10</v>
      </c>
      <c r="D5" s="24">
        <v>64782340</v>
      </c>
      <c r="E5" s="26">
        <v>170218473</v>
      </c>
      <c r="F5" s="11">
        <v>0.14339080008890526</v>
      </c>
    </row>
    <row r="6" spans="1:6" x14ac:dyDescent="0.35">
      <c r="A6" s="12" t="s">
        <v>8</v>
      </c>
      <c r="B6" s="13" t="s">
        <v>11</v>
      </c>
      <c r="C6" s="12" t="s">
        <v>10</v>
      </c>
      <c r="D6" s="25">
        <v>123309541</v>
      </c>
      <c r="E6" s="27">
        <v>357325901</v>
      </c>
      <c r="F6" s="15">
        <v>3.3597338107882457E-3</v>
      </c>
    </row>
    <row r="7" spans="1:6" x14ac:dyDescent="0.35">
      <c r="A7" s="8" t="s">
        <v>12</v>
      </c>
      <c r="B7" s="9" t="s">
        <v>13</v>
      </c>
      <c r="C7" s="8" t="s">
        <v>10</v>
      </c>
      <c r="D7" s="24">
        <v>14610117</v>
      </c>
      <c r="E7" s="26">
        <v>41741320</v>
      </c>
      <c r="F7" s="11">
        <v>4.0609218042922501E-2</v>
      </c>
    </row>
    <row r="8" spans="1:6" ht="15" thickBot="1" x14ac:dyDescent="0.4">
      <c r="A8" s="12" t="s">
        <v>14</v>
      </c>
      <c r="B8" s="13" t="s">
        <v>15</v>
      </c>
      <c r="C8" s="12" t="s">
        <v>10</v>
      </c>
      <c r="D8" s="25">
        <v>51806894</v>
      </c>
      <c r="E8" s="27">
        <v>148932873</v>
      </c>
      <c r="F8" s="15">
        <v>-2.3735117522127758E-2</v>
      </c>
    </row>
    <row r="9" spans="1:6" ht="18" customHeight="1" x14ac:dyDescent="0.35">
      <c r="A9" s="16"/>
      <c r="B9" s="17" t="s">
        <v>16</v>
      </c>
      <c r="C9" s="16"/>
      <c r="D9" s="17">
        <f>SUM(D5:D8)</f>
        <v>254508892</v>
      </c>
      <c r="E9" s="17">
        <f>SUM(E5:E8)</f>
        <v>718218567</v>
      </c>
      <c r="F9" s="18">
        <v>3.1815969673924638E-2</v>
      </c>
    </row>
    <row r="10" spans="1:6" x14ac:dyDescent="0.35">
      <c r="A10" s="19"/>
      <c r="C10" s="19"/>
    </row>
    <row r="11" spans="1:6" x14ac:dyDescent="0.35">
      <c r="A11" s="5" t="s">
        <v>17</v>
      </c>
      <c r="B11" s="6"/>
      <c r="C11" s="7"/>
      <c r="D11" s="6"/>
      <c r="E11" s="6"/>
      <c r="F11" s="6"/>
    </row>
    <row r="12" spans="1:6" x14ac:dyDescent="0.35">
      <c r="A12" s="8" t="s">
        <v>12</v>
      </c>
      <c r="B12" s="9" t="s">
        <v>18</v>
      </c>
      <c r="C12" s="8" t="s">
        <v>19</v>
      </c>
      <c r="D12" s="24">
        <v>11265533</v>
      </c>
      <c r="E12" s="26">
        <v>32045493</v>
      </c>
      <c r="F12" s="11">
        <v>2.5315400400623078E-2</v>
      </c>
    </row>
    <row r="13" spans="1:6" x14ac:dyDescent="0.35">
      <c r="A13" s="12" t="s">
        <v>20</v>
      </c>
      <c r="B13" s="13" t="s">
        <v>21</v>
      </c>
      <c r="C13" s="12" t="s">
        <v>19</v>
      </c>
      <c r="D13" s="25">
        <v>3104037</v>
      </c>
      <c r="E13" s="27">
        <v>8954563</v>
      </c>
      <c r="F13" s="15">
        <v>-3.8773149761012204E-2</v>
      </c>
    </row>
    <row r="14" spans="1:6" x14ac:dyDescent="0.35">
      <c r="A14" s="8" t="s">
        <v>22</v>
      </c>
      <c r="B14" s="9" t="s">
        <v>23</v>
      </c>
      <c r="C14" s="8" t="s">
        <v>19</v>
      </c>
      <c r="D14" s="24">
        <v>5156920</v>
      </c>
      <c r="E14" s="26">
        <v>14828134</v>
      </c>
      <c r="F14" s="11">
        <v>-1.6653274231187121E-2</v>
      </c>
    </row>
    <row r="15" spans="1:6" x14ac:dyDescent="0.35">
      <c r="A15" s="12" t="s">
        <v>24</v>
      </c>
      <c r="B15" s="13" t="s">
        <v>25</v>
      </c>
      <c r="C15" s="12" t="s">
        <v>19</v>
      </c>
      <c r="D15" s="25">
        <v>40965376</v>
      </c>
      <c r="E15" s="27">
        <v>108647285</v>
      </c>
      <c r="F15" s="15">
        <v>0.14678150668938539</v>
      </c>
    </row>
    <row r="16" spans="1:6" x14ac:dyDescent="0.35">
      <c r="A16" s="8" t="s">
        <v>26</v>
      </c>
      <c r="B16" s="9" t="s">
        <v>27</v>
      </c>
      <c r="C16" s="8" t="s">
        <v>19</v>
      </c>
      <c r="D16" s="24">
        <v>8203291</v>
      </c>
      <c r="E16" s="26">
        <v>23985348</v>
      </c>
      <c r="F16" s="11">
        <v>-1.4324529856208024E-2</v>
      </c>
    </row>
    <row r="17" spans="1:6" x14ac:dyDescent="0.35">
      <c r="A17" s="12" t="s">
        <v>28</v>
      </c>
      <c r="B17" s="13" t="s">
        <v>29</v>
      </c>
      <c r="C17" s="12" t="s">
        <v>19</v>
      </c>
      <c r="D17" s="25">
        <v>17087443</v>
      </c>
      <c r="E17" s="27">
        <v>49466747</v>
      </c>
      <c r="F17" s="15">
        <v>-0.11558191229452119</v>
      </c>
    </row>
    <row r="18" spans="1:6" ht="15" thickBot="1" x14ac:dyDescent="0.4">
      <c r="A18" s="8" t="s">
        <v>30</v>
      </c>
      <c r="B18" s="9" t="s">
        <v>31</v>
      </c>
      <c r="C18" s="8" t="s">
        <v>19</v>
      </c>
      <c r="D18" s="24">
        <v>4892888</v>
      </c>
      <c r="E18" s="26">
        <v>14827023</v>
      </c>
      <c r="F18" s="11">
        <v>-0.15271644321858058</v>
      </c>
    </row>
    <row r="19" spans="1:6" ht="18" customHeight="1" thickBot="1" x14ac:dyDescent="0.4">
      <c r="A19" s="16"/>
      <c r="B19" s="17" t="s">
        <v>32</v>
      </c>
      <c r="C19" s="16"/>
      <c r="D19" s="17">
        <f>SUM(D12:D18)</f>
        <v>90675488</v>
      </c>
      <c r="E19" s="17">
        <f>SUM(E12:E18)</f>
        <v>252754593</v>
      </c>
      <c r="F19" s="18">
        <v>2.3416443556310673E-2</v>
      </c>
    </row>
    <row r="20" spans="1:6" ht="18" customHeight="1" x14ac:dyDescent="0.35">
      <c r="A20" s="20"/>
      <c r="B20" s="21" t="s">
        <v>33</v>
      </c>
      <c r="C20" s="20"/>
      <c r="D20" s="21">
        <f>D9+D19</f>
        <v>345184380</v>
      </c>
      <c r="E20" s="21">
        <f>E9+E19</f>
        <v>970973160</v>
      </c>
      <c r="F20" s="22">
        <v>2.9596199093328446E-2</v>
      </c>
    </row>
  </sheetData>
  <conditionalFormatting sqref="F4:F19">
    <cfRule type="cellIs" dxfId="5" priority="2" operator="lessThan">
      <formula>-0.5</formula>
    </cfRule>
    <cfRule type="cellIs" dxfId="4" priority="3" operator="greaterThan">
      <formula>0.5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014D"/>
    <pageSetUpPr fitToPage="1"/>
  </sheetPr>
  <dimension ref="A1:F20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defaultColWidth="8.6328125" defaultRowHeight="14.5" x14ac:dyDescent="0.35"/>
  <cols>
    <col min="1" max="1" width="15" customWidth="1"/>
    <col min="2" max="2" width="34" customWidth="1"/>
    <col min="3" max="3" width="7" customWidth="1"/>
    <col min="4" max="5" width="17" customWidth="1"/>
    <col min="6" max="6" width="12" customWidth="1"/>
  </cols>
  <sheetData>
    <row r="1" spans="1:6" ht="24" customHeight="1" thickBot="1" x14ac:dyDescent="0.45">
      <c r="A1" s="1" t="s">
        <v>34</v>
      </c>
    </row>
    <row r="2" spans="1:6" x14ac:dyDescent="0.35">
      <c r="A2" s="2"/>
      <c r="B2" s="2"/>
      <c r="C2" s="2"/>
      <c r="D2" s="2"/>
      <c r="E2" s="2"/>
      <c r="F2" s="2"/>
    </row>
    <row r="3" spans="1:6" ht="30" customHeight="1" x14ac:dyDescent="0.35">
      <c r="A3" s="3" t="s">
        <v>1</v>
      </c>
      <c r="B3" s="3" t="s">
        <v>2</v>
      </c>
      <c r="C3" s="3" t="s">
        <v>3</v>
      </c>
      <c r="D3" s="4" t="s">
        <v>5</v>
      </c>
      <c r="E3" s="4" t="s">
        <v>4</v>
      </c>
      <c r="F3" s="4" t="s">
        <v>6</v>
      </c>
    </row>
    <row r="4" spans="1:6" x14ac:dyDescent="0.35">
      <c r="A4" s="5" t="s">
        <v>7</v>
      </c>
      <c r="B4" s="6"/>
      <c r="C4" s="7"/>
      <c r="D4" s="6"/>
      <c r="E4" s="6"/>
      <c r="F4" s="6"/>
    </row>
    <row r="5" spans="1:6" x14ac:dyDescent="0.35">
      <c r="A5" s="8" t="s">
        <v>8</v>
      </c>
      <c r="B5" s="9" t="s">
        <v>9</v>
      </c>
      <c r="C5" s="8" t="s">
        <v>10</v>
      </c>
      <c r="D5" s="24">
        <v>2154026</v>
      </c>
      <c r="E5" s="26">
        <v>6134598</v>
      </c>
      <c r="F5" s="11">
        <v>0.13516524518008532</v>
      </c>
    </row>
    <row r="6" spans="1:6" x14ac:dyDescent="0.35">
      <c r="A6" s="12" t="s">
        <v>8</v>
      </c>
      <c r="B6" s="13" t="s">
        <v>11</v>
      </c>
      <c r="C6" s="12" t="s">
        <v>10</v>
      </c>
      <c r="D6" s="25">
        <v>8756330</v>
      </c>
      <c r="E6" s="27">
        <v>25537107</v>
      </c>
      <c r="F6" s="15">
        <v>4.5680395700356646E-2</v>
      </c>
    </row>
    <row r="7" spans="1:6" x14ac:dyDescent="0.35">
      <c r="A7" s="8" t="s">
        <v>12</v>
      </c>
      <c r="B7" s="9" t="s">
        <v>13</v>
      </c>
      <c r="C7" s="8" t="s">
        <v>10</v>
      </c>
      <c r="D7" s="24">
        <v>1112362</v>
      </c>
      <c r="E7" s="26">
        <v>3223769</v>
      </c>
      <c r="F7" s="11">
        <v>0.13681256464028313</v>
      </c>
    </row>
    <row r="8" spans="1:6" ht="15" thickBot="1" x14ac:dyDescent="0.4">
      <c r="A8" s="12" t="s">
        <v>14</v>
      </c>
      <c r="B8" s="13" t="s">
        <v>15</v>
      </c>
      <c r="C8" s="12" t="s">
        <v>10</v>
      </c>
      <c r="D8" s="25">
        <v>4739597</v>
      </c>
      <c r="E8" s="27">
        <v>13890620</v>
      </c>
      <c r="F8" s="15">
        <v>4.0096039311073195E-2</v>
      </c>
    </row>
    <row r="9" spans="1:6" ht="18" customHeight="1" x14ac:dyDescent="0.35">
      <c r="A9" s="16"/>
      <c r="B9" s="17" t="s">
        <v>16</v>
      </c>
      <c r="C9" s="16"/>
      <c r="D9" s="17">
        <f>SUM(D5:D8)</f>
        <v>16762315</v>
      </c>
      <c r="E9" s="17">
        <f>SUM(E5:E8)</f>
        <v>48786094</v>
      </c>
      <c r="F9" s="18">
        <v>6.0454245726077049E-2</v>
      </c>
    </row>
    <row r="10" spans="1:6" x14ac:dyDescent="0.35">
      <c r="A10" s="19"/>
      <c r="C10" s="19"/>
    </row>
    <row r="11" spans="1:6" x14ac:dyDescent="0.35">
      <c r="A11" s="5" t="s">
        <v>17</v>
      </c>
      <c r="B11" s="6"/>
      <c r="C11" s="7"/>
      <c r="D11" s="6"/>
      <c r="E11" s="6"/>
      <c r="F11" s="6"/>
    </row>
    <row r="12" spans="1:6" x14ac:dyDescent="0.35">
      <c r="A12" s="8" t="s">
        <v>12</v>
      </c>
      <c r="B12" s="9" t="s">
        <v>18</v>
      </c>
      <c r="C12" s="8" t="s">
        <v>19</v>
      </c>
      <c r="D12" s="24">
        <v>1798273</v>
      </c>
      <c r="E12" s="26">
        <v>5201001</v>
      </c>
      <c r="F12" s="11">
        <v>6.822735958550652E-3</v>
      </c>
    </row>
    <row r="13" spans="1:6" x14ac:dyDescent="0.35">
      <c r="A13" s="12" t="s">
        <v>20</v>
      </c>
      <c r="B13" s="13" t="s">
        <v>21</v>
      </c>
      <c r="C13" s="12" t="s">
        <v>19</v>
      </c>
      <c r="D13" s="25">
        <v>249699</v>
      </c>
      <c r="E13" s="27">
        <v>707160</v>
      </c>
      <c r="F13" s="15">
        <v>0.12228809255205819</v>
      </c>
    </row>
    <row r="14" spans="1:6" x14ac:dyDescent="0.35">
      <c r="A14" s="8" t="s">
        <v>22</v>
      </c>
      <c r="B14" s="9" t="s">
        <v>23</v>
      </c>
      <c r="C14" s="8" t="s">
        <v>19</v>
      </c>
      <c r="D14" s="24">
        <v>584672</v>
      </c>
      <c r="E14" s="26">
        <v>1562264</v>
      </c>
      <c r="F14" s="11">
        <v>0.18536059232347468</v>
      </c>
    </row>
    <row r="15" spans="1:6" x14ac:dyDescent="0.35">
      <c r="A15" s="12" t="s">
        <v>24</v>
      </c>
      <c r="B15" s="13" t="s">
        <v>25</v>
      </c>
      <c r="C15" s="12" t="s">
        <v>19</v>
      </c>
      <c r="D15" s="25">
        <v>9642028</v>
      </c>
      <c r="E15" s="27">
        <v>25814705</v>
      </c>
      <c r="F15" s="15">
        <v>0.18809869150568592</v>
      </c>
    </row>
    <row r="16" spans="1:6" x14ac:dyDescent="0.35">
      <c r="A16" s="8" t="s">
        <v>26</v>
      </c>
      <c r="B16" s="9" t="s">
        <v>27</v>
      </c>
      <c r="C16" s="8" t="s">
        <v>19</v>
      </c>
      <c r="D16" s="24">
        <v>1592810</v>
      </c>
      <c r="E16" s="26">
        <v>4769638</v>
      </c>
      <c r="F16" s="11">
        <v>1.4197271846842385E-2</v>
      </c>
    </row>
    <row r="17" spans="1:6" x14ac:dyDescent="0.35">
      <c r="A17" s="12" t="s">
        <v>28</v>
      </c>
      <c r="B17" s="13" t="s">
        <v>29</v>
      </c>
      <c r="C17" s="12" t="s">
        <v>19</v>
      </c>
      <c r="D17" s="25">
        <v>2807832</v>
      </c>
      <c r="E17" s="27">
        <v>8298927</v>
      </c>
      <c r="F17" s="15">
        <v>-2.3146345816447034E-2</v>
      </c>
    </row>
    <row r="18" spans="1:6" ht="15" thickBot="1" x14ac:dyDescent="0.4">
      <c r="A18" s="8" t="s">
        <v>30</v>
      </c>
      <c r="B18" s="9" t="s">
        <v>31</v>
      </c>
      <c r="C18" s="8" t="s">
        <v>19</v>
      </c>
      <c r="D18" s="24">
        <v>346148</v>
      </c>
      <c r="E18" s="26">
        <v>1230802</v>
      </c>
      <c r="F18" s="11">
        <v>-0.1437660166028476</v>
      </c>
    </row>
    <row r="19" spans="1:6" ht="18" customHeight="1" thickBot="1" x14ac:dyDescent="0.4">
      <c r="A19" s="16"/>
      <c r="B19" s="17" t="s">
        <v>32</v>
      </c>
      <c r="C19" s="16"/>
      <c r="D19" s="17">
        <f>SUM(D12:D18)</f>
        <v>17021462</v>
      </c>
      <c r="E19" s="17">
        <f>SUM(E12:E18)</f>
        <v>47584497</v>
      </c>
      <c r="F19" s="18">
        <v>0.1005390561793742</v>
      </c>
    </row>
    <row r="20" spans="1:6" ht="18" customHeight="1" x14ac:dyDescent="0.35">
      <c r="A20" s="20"/>
      <c r="B20" s="21" t="s">
        <v>35</v>
      </c>
      <c r="C20" s="20"/>
      <c r="D20" s="21">
        <f>D9+D19</f>
        <v>33783777</v>
      </c>
      <c r="E20" s="21">
        <f>E9+E19</f>
        <v>96370591</v>
      </c>
      <c r="F20" s="22">
        <v>8.0278588624486558E-2</v>
      </c>
    </row>
  </sheetData>
  <conditionalFormatting sqref="F4:F19">
    <cfRule type="cellIs" dxfId="3" priority="2" operator="lessThan">
      <formula>-0.5</formula>
    </cfRule>
    <cfRule type="cellIs" dxfId="2" priority="3" operator="greaterThan">
      <formula>0.5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E014D"/>
    <pageSetUpPr fitToPage="1"/>
  </sheetPr>
  <dimension ref="A1:F2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2" sqref="A2:XFD2"/>
    </sheetView>
  </sheetViews>
  <sheetFormatPr defaultColWidth="8.6328125" defaultRowHeight="14.5" x14ac:dyDescent="0.35"/>
  <cols>
    <col min="1" max="1" width="34" customWidth="1"/>
    <col min="2" max="4" width="17" customWidth="1"/>
    <col min="5" max="5" width="12" customWidth="1"/>
    <col min="6" max="6" width="4" customWidth="1"/>
  </cols>
  <sheetData>
    <row r="1" spans="1:6" ht="24" customHeight="1" x14ac:dyDescent="0.4">
      <c r="A1" s="1" t="s">
        <v>36</v>
      </c>
    </row>
    <row r="2" spans="1:6" x14ac:dyDescent="0.35">
      <c r="A2" s="2"/>
      <c r="B2" s="2"/>
      <c r="C2" s="2"/>
      <c r="D2" s="2"/>
      <c r="E2" s="2"/>
      <c r="F2" s="2"/>
    </row>
    <row r="3" spans="1:6" ht="30" customHeight="1" x14ac:dyDescent="0.35">
      <c r="A3" s="3" t="s">
        <v>37</v>
      </c>
      <c r="B3" s="4" t="s">
        <v>38</v>
      </c>
      <c r="C3" s="4" t="s">
        <v>39</v>
      </c>
      <c r="D3" s="4" t="s">
        <v>40</v>
      </c>
      <c r="E3" s="4" t="s">
        <v>41</v>
      </c>
    </row>
    <row r="4" spans="1:6" x14ac:dyDescent="0.35">
      <c r="A4" s="23" t="s">
        <v>7</v>
      </c>
      <c r="B4" s="6"/>
      <c r="C4" s="6"/>
      <c r="D4" s="6"/>
      <c r="E4" s="6"/>
    </row>
    <row r="5" spans="1:6" x14ac:dyDescent="0.35">
      <c r="A5" s="9" t="s">
        <v>9</v>
      </c>
      <c r="B5" s="10">
        <v>64782340</v>
      </c>
      <c r="C5" s="10">
        <v>2154026</v>
      </c>
      <c r="D5" s="9">
        <f>B5+C5</f>
        <v>66936366</v>
      </c>
      <c r="E5" s="11">
        <f>IF($D$20=0,0,D5/$D$20)</f>
        <v>0.17662794291183678</v>
      </c>
    </row>
    <row r="6" spans="1:6" x14ac:dyDescent="0.35">
      <c r="A6" s="13" t="s">
        <v>11</v>
      </c>
      <c r="B6" s="14">
        <v>123309541</v>
      </c>
      <c r="C6" s="14">
        <v>8756330</v>
      </c>
      <c r="D6" s="13">
        <f>B6+C6</f>
        <v>132065871</v>
      </c>
      <c r="E6" s="15">
        <f>IF($D$20=0,0,D6/$D$20)</f>
        <v>0.34848804196496119</v>
      </c>
    </row>
    <row r="7" spans="1:6" x14ac:dyDescent="0.35">
      <c r="A7" s="9" t="s">
        <v>13</v>
      </c>
      <c r="B7" s="10">
        <v>14610117</v>
      </c>
      <c r="C7" s="10">
        <v>1112362</v>
      </c>
      <c r="D7" s="9">
        <f>B7+C7</f>
        <v>15722479</v>
      </c>
      <c r="E7" s="11">
        <f>IF($D$20=0,0,D7/$D$20)</f>
        <v>4.1487599181057315E-2</v>
      </c>
    </row>
    <row r="8" spans="1:6" x14ac:dyDescent="0.35">
      <c r="A8" s="13" t="s">
        <v>15</v>
      </c>
      <c r="B8" s="14">
        <v>51806894</v>
      </c>
      <c r="C8" s="14">
        <v>4739597</v>
      </c>
      <c r="D8" s="13">
        <f>B8+C8</f>
        <v>56546491</v>
      </c>
      <c r="E8" s="15">
        <f>IF($D$20=0,0,D8/$D$20)</f>
        <v>0.14921172123704315</v>
      </c>
    </row>
    <row r="9" spans="1:6" ht="18" customHeight="1" x14ac:dyDescent="0.35">
      <c r="A9" s="17" t="s">
        <v>16</v>
      </c>
      <c r="B9" s="17">
        <f>SUM(B5:B8)</f>
        <v>254508892</v>
      </c>
      <c r="C9" s="17">
        <f>SUM(C5:C8)</f>
        <v>16762315</v>
      </c>
      <c r="D9" s="17">
        <f>SUM(D5:D8)</f>
        <v>271271207</v>
      </c>
      <c r="E9" s="18">
        <f>IF($D$20=0,0,D9/$D$20)</f>
        <v>0.71581530529489845</v>
      </c>
    </row>
    <row r="11" spans="1:6" x14ac:dyDescent="0.35">
      <c r="A11" s="23" t="s">
        <v>17</v>
      </c>
      <c r="B11" s="6"/>
      <c r="C11" s="6"/>
      <c r="D11" s="6"/>
      <c r="E11" s="6"/>
    </row>
    <row r="12" spans="1:6" x14ac:dyDescent="0.35">
      <c r="A12" s="9" t="s">
        <v>18</v>
      </c>
      <c r="B12" s="10">
        <v>11265533</v>
      </c>
      <c r="C12" s="10">
        <v>1798273</v>
      </c>
      <c r="D12" s="9">
        <f t="shared" ref="D12:D18" si="0">B12+C12</f>
        <v>13063806</v>
      </c>
      <c r="E12" s="11">
        <f t="shared" ref="E12:E20" si="1">IF($D$20=0,0,D12/$D$20)</f>
        <v>3.4472041406898468E-2</v>
      </c>
    </row>
    <row r="13" spans="1:6" x14ac:dyDescent="0.35">
      <c r="A13" s="13" t="s">
        <v>21</v>
      </c>
      <c r="B13" s="14">
        <v>3104037</v>
      </c>
      <c r="C13" s="14">
        <v>249699</v>
      </c>
      <c r="D13" s="13">
        <f t="shared" si="0"/>
        <v>3353736</v>
      </c>
      <c r="E13" s="15">
        <f t="shared" si="1"/>
        <v>8.8496511858646744E-3</v>
      </c>
    </row>
    <row r="14" spans="1:6" x14ac:dyDescent="0.35">
      <c r="A14" s="9" t="s">
        <v>23</v>
      </c>
      <c r="B14" s="10">
        <v>5156920</v>
      </c>
      <c r="C14" s="10">
        <v>584672</v>
      </c>
      <c r="D14" s="9">
        <f t="shared" si="0"/>
        <v>5741592</v>
      </c>
      <c r="E14" s="11">
        <f t="shared" si="1"/>
        <v>1.5150592190783987E-2</v>
      </c>
    </row>
    <row r="15" spans="1:6" x14ac:dyDescent="0.35">
      <c r="A15" s="13" t="s">
        <v>25</v>
      </c>
      <c r="B15" s="14">
        <v>40965376</v>
      </c>
      <c r="C15" s="14">
        <v>9642028</v>
      </c>
      <c r="D15" s="13">
        <f t="shared" si="0"/>
        <v>50607404</v>
      </c>
      <c r="E15" s="15">
        <f t="shared" si="1"/>
        <v>0.13353999027416966</v>
      </c>
    </row>
    <row r="16" spans="1:6" x14ac:dyDescent="0.35">
      <c r="A16" s="9" t="s">
        <v>27</v>
      </c>
      <c r="B16" s="10">
        <v>8203291</v>
      </c>
      <c r="C16" s="10">
        <v>1592810</v>
      </c>
      <c r="D16" s="9">
        <f t="shared" si="0"/>
        <v>9796101</v>
      </c>
      <c r="E16" s="11">
        <f t="shared" si="1"/>
        <v>2.5849404017340698E-2</v>
      </c>
    </row>
    <row r="17" spans="1:5" x14ac:dyDescent="0.35">
      <c r="A17" s="13" t="s">
        <v>29</v>
      </c>
      <c r="B17" s="14">
        <v>17087443</v>
      </c>
      <c r="C17" s="14">
        <v>2807832</v>
      </c>
      <c r="D17" s="13">
        <f t="shared" si="0"/>
        <v>19895275</v>
      </c>
      <c r="E17" s="15">
        <f t="shared" si="1"/>
        <v>5.2498540134600279E-2</v>
      </c>
    </row>
    <row r="18" spans="1:5" x14ac:dyDescent="0.35">
      <c r="A18" s="9" t="s">
        <v>31</v>
      </c>
      <c r="B18" s="10">
        <v>4892888</v>
      </c>
      <c r="C18" s="10">
        <v>346148</v>
      </c>
      <c r="D18" s="9">
        <f t="shared" si="0"/>
        <v>5239036</v>
      </c>
      <c r="E18" s="11">
        <f t="shared" si="1"/>
        <v>1.3824475495443803E-2</v>
      </c>
    </row>
    <row r="19" spans="1:5" ht="18" customHeight="1" x14ac:dyDescent="0.35">
      <c r="A19" s="17" t="s">
        <v>32</v>
      </c>
      <c r="B19" s="17">
        <f>SUM(B12:B18)</f>
        <v>90675488</v>
      </c>
      <c r="C19" s="17">
        <f>SUM(C12:C18)</f>
        <v>17021462</v>
      </c>
      <c r="D19" s="17">
        <f>SUM(D12:D18)</f>
        <v>107696950</v>
      </c>
      <c r="E19" s="18">
        <f t="shared" si="1"/>
        <v>0.28418469470510155</v>
      </c>
    </row>
    <row r="20" spans="1:5" ht="18" customHeight="1" x14ac:dyDescent="0.35">
      <c r="A20" s="21" t="s">
        <v>42</v>
      </c>
      <c r="B20" s="21">
        <f>B9+B19</f>
        <v>345184380</v>
      </c>
      <c r="C20" s="21">
        <f>C9+C19</f>
        <v>33783777</v>
      </c>
      <c r="D20" s="21">
        <f>D9+D19</f>
        <v>378968157</v>
      </c>
      <c r="E20" s="22">
        <f t="shared" si="1"/>
        <v>1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7F58A"/>
    <pageSetUpPr fitToPage="1"/>
  </sheetPr>
  <dimension ref="A1:G12"/>
  <sheetViews>
    <sheetView showGridLines="0" zoomScaleNormal="100" workbookViewId="0"/>
  </sheetViews>
  <sheetFormatPr defaultColWidth="8.6328125" defaultRowHeight="14.5" x14ac:dyDescent="0.35"/>
  <cols>
    <col min="1" max="1" width="30" customWidth="1"/>
    <col min="2" max="4" width="17" customWidth="1"/>
    <col min="5" max="5" width="18" customWidth="1"/>
    <col min="6" max="6" width="12" customWidth="1"/>
    <col min="7" max="7" width="4" customWidth="1"/>
  </cols>
  <sheetData>
    <row r="1" spans="1:7" ht="24" customHeight="1" x14ac:dyDescent="0.4">
      <c r="A1" s="1" t="s">
        <v>43</v>
      </c>
    </row>
    <row r="2" spans="1:7" x14ac:dyDescent="0.35">
      <c r="A2" s="2"/>
      <c r="B2" s="2"/>
      <c r="C2" s="2"/>
      <c r="D2" s="2"/>
      <c r="E2" s="2"/>
      <c r="F2" s="2"/>
      <c r="G2" s="2"/>
    </row>
    <row r="3" spans="1:7" ht="30" customHeight="1" x14ac:dyDescent="0.35">
      <c r="A3" s="3" t="s">
        <v>44</v>
      </c>
      <c r="B3" s="4" t="s">
        <v>45</v>
      </c>
      <c r="C3" s="4" t="s">
        <v>46</v>
      </c>
      <c r="D3" s="4" t="s">
        <v>47</v>
      </c>
      <c r="E3" s="4" t="s">
        <v>48</v>
      </c>
      <c r="F3" s="4" t="s">
        <v>49</v>
      </c>
    </row>
    <row r="4" spans="1:7" x14ac:dyDescent="0.35">
      <c r="A4" s="9" t="s">
        <v>50</v>
      </c>
      <c r="B4" s="10">
        <v>217048546</v>
      </c>
      <c r="C4" s="10">
        <v>246661129</v>
      </c>
      <c r="D4" s="10">
        <v>254508892</v>
      </c>
      <c r="E4" s="9">
        <f>SUM(B4:D4)</f>
        <v>718218567</v>
      </c>
      <c r="F4" s="11">
        <f>IF(C4=0,0,D4/C4-1)</f>
        <v>3.1815969673924638E-2</v>
      </c>
    </row>
    <row r="5" spans="1:7" x14ac:dyDescent="0.35">
      <c r="A5" s="13" t="s">
        <v>51</v>
      </c>
      <c r="B5" s="14">
        <v>73478332</v>
      </c>
      <c r="C5" s="14">
        <v>88600773</v>
      </c>
      <c r="D5" s="14">
        <v>90675488</v>
      </c>
      <c r="E5" s="13">
        <f>SUM(B5:D5)</f>
        <v>252754593</v>
      </c>
      <c r="F5" s="15">
        <f>IF(C5=0,0,D5/C5-1)</f>
        <v>2.3416443556310673E-2</v>
      </c>
    </row>
    <row r="6" spans="1:7" ht="18" customHeight="1" x14ac:dyDescent="0.35">
      <c r="A6" s="17" t="s">
        <v>52</v>
      </c>
      <c r="B6" s="17">
        <f>B4+B5</f>
        <v>290526878</v>
      </c>
      <c r="C6" s="17">
        <f>C4+C5</f>
        <v>335261902</v>
      </c>
      <c r="D6" s="17">
        <f>D4+D5</f>
        <v>345184380</v>
      </c>
      <c r="E6" s="17">
        <f>E4+E5</f>
        <v>970973160</v>
      </c>
      <c r="F6" s="18">
        <f>IF(C6=0,0,D6/C6-1)</f>
        <v>2.9596199093328446E-2</v>
      </c>
    </row>
    <row r="8" spans="1:7" x14ac:dyDescent="0.35">
      <c r="A8" s="9" t="s">
        <v>53</v>
      </c>
      <c r="B8" s="10">
        <v>16217048</v>
      </c>
      <c r="C8" s="10">
        <v>15806731</v>
      </c>
      <c r="D8" s="10">
        <v>16762315</v>
      </c>
      <c r="E8" s="9">
        <f>SUM(B8:D8)</f>
        <v>48786094</v>
      </c>
      <c r="F8" s="11">
        <f>IF(C8=0,0,D8/C8-1)</f>
        <v>6.0454245726077049E-2</v>
      </c>
    </row>
    <row r="9" spans="1:7" x14ac:dyDescent="0.35">
      <c r="A9" s="13" t="s">
        <v>54</v>
      </c>
      <c r="B9" s="14">
        <v>15096558</v>
      </c>
      <c r="C9" s="14">
        <v>15466477</v>
      </c>
      <c r="D9" s="14">
        <v>17021462</v>
      </c>
      <c r="E9" s="13">
        <f>SUM(B9:D9)</f>
        <v>47584497</v>
      </c>
      <c r="F9" s="15">
        <f>IF(C9=0,0,D9/C9-1)</f>
        <v>0.1005390561793742</v>
      </c>
    </row>
    <row r="10" spans="1:7" ht="18" customHeight="1" x14ac:dyDescent="0.35">
      <c r="A10" s="17" t="s">
        <v>55</v>
      </c>
      <c r="B10" s="17">
        <f>B8+B9</f>
        <v>31313606</v>
      </c>
      <c r="C10" s="17">
        <f>C8+C9</f>
        <v>31273208</v>
      </c>
      <c r="D10" s="17">
        <f>D8+D9</f>
        <v>33783777</v>
      </c>
      <c r="E10" s="17">
        <f>E8+E9</f>
        <v>96370591</v>
      </c>
      <c r="F10" s="18">
        <f>IF(C10=0,0,D10/C10-1)</f>
        <v>8.0278588624486558E-2</v>
      </c>
    </row>
    <row r="12" spans="1:7" ht="18" customHeight="1" x14ac:dyDescent="0.35">
      <c r="A12" s="21" t="s">
        <v>56</v>
      </c>
      <c r="B12" s="21">
        <f>B6+B10</f>
        <v>321840484</v>
      </c>
      <c r="C12" s="21">
        <f>C6+C10</f>
        <v>366535110</v>
      </c>
      <c r="D12" s="21">
        <f>D6+D10</f>
        <v>378968157</v>
      </c>
      <c r="E12" s="21">
        <f>E6+E10</f>
        <v>1067343751</v>
      </c>
      <c r="F12" s="22">
        <f>IF(C12=0,0,D12/C12-1)</f>
        <v>3.3920480359985072E-2</v>
      </c>
    </row>
  </sheetData>
  <conditionalFormatting sqref="F4:F12">
    <cfRule type="cellIs" dxfId="1" priority="2" operator="lessThan">
      <formula>-0.5</formula>
    </cfRule>
    <cfRule type="cellIs" dxfId="0" priority="3" operator="greaterThan">
      <formula>0.5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FTP1 premier Q3</vt:lpstr>
      <vt:lpstr>FTPK premier Q3</vt:lpstr>
      <vt:lpstr>Fördelning trad &amp; fond</vt:lpstr>
      <vt:lpstr>Kvartalsutveckling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Jonatan Chauca</cp:lastModifiedBy>
  <cp:revision>1</cp:revision>
  <dcterms:created xsi:type="dcterms:W3CDTF">2026-10-09T09:48:44Z</dcterms:created>
  <dcterms:modified xsi:type="dcterms:W3CDTF">2026-10-12T10:48:58Z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842a68-ad7d-4a83-8399-dc200610c472_Enabled">
    <vt:lpwstr>true</vt:lpwstr>
  </property>
  <property fmtid="{D5CDD505-2E9C-101B-9397-08002B2CF9AE}" pid="3" name="MSIP_Label_0d842a68-ad7d-4a83-8399-dc200610c472_SetDate">
    <vt:lpwstr>2026-10-12T10:48:37Z</vt:lpwstr>
  </property>
  <property fmtid="{D5CDD505-2E9C-101B-9397-08002B2CF9AE}" pid="4" name="MSIP_Label_0d842a68-ad7d-4a83-8399-dc200610c472_Method">
    <vt:lpwstr>Standard</vt:lpwstr>
  </property>
  <property fmtid="{D5CDD505-2E9C-101B-9397-08002B2CF9AE}" pid="5" name="MSIP_Label_0d842a68-ad7d-4a83-8399-dc200610c472_Name">
    <vt:lpwstr>0d842a68-ad7d-4a83-8399-dc200610c472</vt:lpwstr>
  </property>
  <property fmtid="{D5CDD505-2E9C-101B-9397-08002B2CF9AE}" pid="6" name="MSIP_Label_0d842a68-ad7d-4a83-8399-dc200610c472_SiteId">
    <vt:lpwstr>eead8bce-d10f-4053-bb3e-de872734ffd5</vt:lpwstr>
  </property>
  <property fmtid="{D5CDD505-2E9C-101B-9397-08002B2CF9AE}" pid="7" name="MSIP_Label_0d842a68-ad7d-4a83-8399-dc200610c472_ActionId">
    <vt:lpwstr>f3561cdf-e364-4a13-9a85-721a64bc4a92</vt:lpwstr>
  </property>
  <property fmtid="{D5CDD505-2E9C-101B-9397-08002B2CF9AE}" pid="8" name="MSIP_Label_0d842a68-ad7d-4a83-8399-dc200610c472_ContentBits">
    <vt:lpwstr>0</vt:lpwstr>
  </property>
  <property fmtid="{D5CDD505-2E9C-101B-9397-08002B2CF9AE}" pid="9" name="MSIP_Label_0d842a68-ad7d-4a83-8399-dc200610c472_Tag">
    <vt:lpwstr>10, 3, 0, 1</vt:lpwstr>
  </property>
</Properties>
</file>